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User\Desktop\ЕРКЕМАЙ\ШТАТКА ЕРКЕМАЙ\"/>
    </mc:Choice>
  </mc:AlternateContent>
  <xr:revisionPtr revIDLastSave="0" documentId="13_ncr:1_{1F853569-CC39-4882-9883-600CE3B8242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3г" sheetId="1" r:id="rId1"/>
  </sheets>
  <definedNames>
    <definedName name="_xlnm.Print_Area" localSheetId="0">'2023г'!$A$1:$AI$48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34" i="1" l="1"/>
  <c r="S34" i="1" s="1"/>
  <c r="T34" i="1"/>
  <c r="I13" i="1"/>
  <c r="T13" i="1" s="1"/>
  <c r="I14" i="1"/>
  <c r="I15" i="1"/>
  <c r="T15" i="1" s="1"/>
  <c r="I16" i="1"/>
  <c r="R16" i="1" s="1"/>
  <c r="S16" i="1" s="1"/>
  <c r="I17" i="1"/>
  <c r="R17" i="1" s="1"/>
  <c r="S17" i="1" s="1"/>
  <c r="I18" i="1"/>
  <c r="I19" i="1"/>
  <c r="T19" i="1" s="1"/>
  <c r="I12" i="1"/>
  <c r="I11" i="1"/>
  <c r="T11" i="1" s="1"/>
  <c r="I10" i="1"/>
  <c r="T10" i="1" s="1"/>
  <c r="I9" i="1"/>
  <c r="T9" i="1" s="1"/>
  <c r="I8" i="1"/>
  <c r="T8" i="1" s="1"/>
  <c r="R15" i="1"/>
  <c r="S15" i="1" s="1"/>
  <c r="T17" i="1"/>
  <c r="U37" i="1"/>
  <c r="T12" i="1"/>
  <c r="T14" i="1"/>
  <c r="T18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5" i="1"/>
  <c r="T36" i="1"/>
  <c r="J37" i="1"/>
  <c r="T16" i="1" l="1"/>
  <c r="T37" i="1" s="1"/>
  <c r="I37" i="1"/>
  <c r="R29" i="1" l="1"/>
  <c r="S29" i="1" l="1"/>
  <c r="R30" i="1"/>
  <c r="R32" i="1" l="1"/>
  <c r="S32" i="1" s="1"/>
  <c r="R35" i="1"/>
  <c r="S35" i="1" s="1"/>
  <c r="R33" i="1"/>
  <c r="R31" i="1"/>
  <c r="S31" i="1" s="1"/>
  <c r="R36" i="1"/>
  <c r="S36" i="1" s="1"/>
  <c r="S30" i="1"/>
  <c r="R25" i="1"/>
  <c r="S25" i="1" s="1"/>
  <c r="S33" i="1"/>
  <c r="R26" i="1"/>
  <c r="S26" i="1" s="1"/>
  <c r="R24" i="1"/>
  <c r="S24" i="1" s="1"/>
  <c r="R10" i="1"/>
  <c r="R28" i="1" l="1"/>
  <c r="S28" i="1" s="1"/>
  <c r="R27" i="1"/>
  <c r="S27" i="1" s="1"/>
  <c r="R23" i="1"/>
  <c r="S23" i="1" s="1"/>
  <c r="S10" i="1"/>
  <c r="R13" i="1"/>
  <c r="S13" i="1" s="1"/>
  <c r="R18" i="1"/>
  <c r="S18" i="1" s="1"/>
  <c r="R21" i="1"/>
  <c r="S21" i="1" s="1"/>
  <c r="R12" i="1"/>
  <c r="S12" i="1" s="1"/>
  <c r="R14" i="1"/>
  <c r="S14" i="1" s="1"/>
  <c r="R19" i="1"/>
  <c r="S19" i="1" s="1"/>
  <c r="R20" i="1"/>
  <c r="S20" i="1" s="1"/>
  <c r="R11" i="1"/>
  <c r="S11" i="1" s="1"/>
  <c r="R22" i="1"/>
  <c r="S22" i="1" s="1"/>
  <c r="R9" i="1" l="1"/>
  <c r="S9" i="1" s="1"/>
  <c r="R8" i="1"/>
  <c r="R37" i="1" l="1"/>
  <c r="S8" i="1"/>
  <c r="S37" i="1" s="1"/>
</calcChain>
</file>

<file path=xl/sharedStrings.xml><?xml version="1.0" encoding="utf-8"?>
<sst xmlns="http://schemas.openxmlformats.org/spreadsheetml/2006/main" count="268" uniqueCount="140">
  <si>
    <t>ФИО</t>
  </si>
  <si>
    <t>Наименование должностей</t>
  </si>
  <si>
    <t>Образование</t>
  </si>
  <si>
    <t>Кол-во единиц</t>
  </si>
  <si>
    <t>Стаж</t>
  </si>
  <si>
    <t>Категория / Разряд</t>
  </si>
  <si>
    <t>Коэффициент</t>
  </si>
  <si>
    <t>Должностной оклад по единицам</t>
  </si>
  <si>
    <t>Помощникам воспитателей за работу с дезинфицирующими средствами</t>
  </si>
  <si>
    <t>Доплата за квалификацию педагогического мастерства: педагог-эксперт</t>
  </si>
  <si>
    <t>Доплата за квалификацию педагогического мастерства: педагог-мастер</t>
  </si>
  <si>
    <t>Доплата за квалификацию педагогического мастерства: педагог-модератор</t>
  </si>
  <si>
    <t>Доплата за работу в ночное время</t>
  </si>
  <si>
    <t>За тяжелые (особо тяжелые), физ.работы и работы с вредными условиями труда</t>
  </si>
  <si>
    <t>За уборку помещений, использующим дезинфицирующие средства</t>
  </si>
  <si>
    <t>За уборку  туалетов с использованием дезинфицирующих средств</t>
  </si>
  <si>
    <t>Надбавка за особые условия труда</t>
  </si>
  <si>
    <t>ФЗП за месяц</t>
  </si>
  <si>
    <t>ФЗП за год</t>
  </si>
  <si>
    <t>Оздоровление</t>
  </si>
  <si>
    <t>Директор</t>
  </si>
  <si>
    <t>Высшее</t>
  </si>
  <si>
    <t>Воспитатель</t>
  </si>
  <si>
    <t>Среднеспециальное</t>
  </si>
  <si>
    <t>Методист</t>
  </si>
  <si>
    <t>Подсобный рабочий</t>
  </si>
  <si>
    <t>Психолог</t>
  </si>
  <si>
    <t>Дворник</t>
  </si>
  <si>
    <t>Кастелянша</t>
  </si>
  <si>
    <t>Повар</t>
  </si>
  <si>
    <t>ИТОГО:</t>
  </si>
  <si>
    <t xml:space="preserve"> </t>
  </si>
  <si>
    <t>ВАКАНЦИЯ</t>
  </si>
  <si>
    <t>Ваканция</t>
  </si>
  <si>
    <t>среднеспециальное</t>
  </si>
  <si>
    <t>преп каз/яз</t>
  </si>
  <si>
    <t>преп. Муз.</t>
  </si>
  <si>
    <t xml:space="preserve">B3-3                                </t>
  </si>
  <si>
    <t xml:space="preserve">B4-4                                </t>
  </si>
  <si>
    <t xml:space="preserve">B4-4                               </t>
  </si>
  <si>
    <t xml:space="preserve">D1                                 </t>
  </si>
  <si>
    <t xml:space="preserve">B3-4                              </t>
  </si>
  <si>
    <t>1,5</t>
  </si>
  <si>
    <t>преп.ритмики</t>
  </si>
  <si>
    <t>2,81</t>
  </si>
  <si>
    <t xml:space="preserve">2 раз                       </t>
  </si>
  <si>
    <t xml:space="preserve">2 раз                         </t>
  </si>
  <si>
    <t xml:space="preserve">2 раз                          </t>
  </si>
  <si>
    <t>Прачка</t>
  </si>
  <si>
    <t xml:space="preserve">2 раз                           </t>
  </si>
  <si>
    <t xml:space="preserve">2 раз                        </t>
  </si>
  <si>
    <t>Уборщица</t>
  </si>
  <si>
    <t>B4-4</t>
  </si>
  <si>
    <t>3,32</t>
  </si>
  <si>
    <t>0,5</t>
  </si>
  <si>
    <t>"Утверждаю"</t>
  </si>
  <si>
    <t>ШТАТНОЕ  РАСПИСАНИЕ</t>
  </si>
  <si>
    <t>3,73</t>
  </si>
  <si>
    <t>Пом. Воспитат</t>
  </si>
  <si>
    <t>5309</t>
  </si>
  <si>
    <t>7963</t>
  </si>
  <si>
    <t>1</t>
  </si>
  <si>
    <t>3,41</t>
  </si>
  <si>
    <t>3,49</t>
  </si>
  <si>
    <t>8</t>
  </si>
  <si>
    <t>5</t>
  </si>
  <si>
    <t>152760</t>
  </si>
  <si>
    <t xml:space="preserve">B4-4                            </t>
  </si>
  <si>
    <t>171626</t>
  </si>
  <si>
    <t>Логопед</t>
  </si>
  <si>
    <t xml:space="preserve">B4-4                              </t>
  </si>
  <si>
    <t xml:space="preserve">Медсестра </t>
  </si>
  <si>
    <t>Завхоз</t>
  </si>
  <si>
    <t>7</t>
  </si>
  <si>
    <t>3,19</t>
  </si>
  <si>
    <t>2,84</t>
  </si>
  <si>
    <t xml:space="preserve">3 раз                          </t>
  </si>
  <si>
    <t>137484</t>
  </si>
  <si>
    <t>С3</t>
  </si>
  <si>
    <t>20</t>
  </si>
  <si>
    <t>D1</t>
  </si>
  <si>
    <t>127552</t>
  </si>
  <si>
    <t>преп.физкулту</t>
  </si>
  <si>
    <t xml:space="preserve">Директор  детский сад  ТОО "Еркемай центр " </t>
  </si>
  <si>
    <t>Жусупова Г.У.</t>
  </si>
  <si>
    <t>Елеусинова С. Д</t>
  </si>
  <si>
    <t>Ғинаятқызы Г.</t>
  </si>
  <si>
    <t>Филиппова Ю. А</t>
  </si>
  <si>
    <t>Имангалиева Ж. С.</t>
  </si>
  <si>
    <t>Тяпаева М. Г.</t>
  </si>
  <si>
    <t>Исагалиева В. А</t>
  </si>
  <si>
    <t>Байгулова А. Н.</t>
  </si>
  <si>
    <t>3,33</t>
  </si>
  <si>
    <t>4</t>
  </si>
  <si>
    <t>Кужахметова  Ж. Б.</t>
  </si>
  <si>
    <t>Кокорева А. В.</t>
  </si>
  <si>
    <t>Исмагулова А. Т.</t>
  </si>
  <si>
    <t>72630</t>
  </si>
  <si>
    <t>4,51</t>
  </si>
  <si>
    <t>4,09</t>
  </si>
  <si>
    <t>3,58</t>
  </si>
  <si>
    <t>3,65</t>
  </si>
  <si>
    <t>Утимисова Н.Ю.</t>
  </si>
  <si>
    <t>Бокенбаева К.С.</t>
  </si>
  <si>
    <t>Мендигалиева Э.Ж.</t>
  </si>
  <si>
    <t>Тогайбаева А.К.</t>
  </si>
  <si>
    <t>Бородина Т.Ю.</t>
  </si>
  <si>
    <t>6</t>
  </si>
  <si>
    <t>Ивашкина И.Г.</t>
  </si>
  <si>
    <t>3,22</t>
  </si>
  <si>
    <t>3,04</t>
  </si>
  <si>
    <t>4,10</t>
  </si>
  <si>
    <t>188650</t>
  </si>
  <si>
    <t>169360</t>
  </si>
  <si>
    <t>113968</t>
  </si>
  <si>
    <t>107597</t>
  </si>
  <si>
    <t>99457</t>
  </si>
  <si>
    <t>49728</t>
  </si>
  <si>
    <t>99459</t>
  </si>
  <si>
    <t>100518</t>
  </si>
  <si>
    <t>112906</t>
  </si>
  <si>
    <t>153221</t>
  </si>
  <si>
    <t>156902</t>
  </si>
  <si>
    <t>160583</t>
  </si>
  <si>
    <t>167945</t>
  </si>
  <si>
    <t>188190</t>
  </si>
  <si>
    <t>164724</t>
  </si>
  <si>
    <t>103758</t>
  </si>
  <si>
    <t>25,75</t>
  </si>
  <si>
    <t>2,98</t>
  </si>
  <si>
    <t>90180</t>
  </si>
  <si>
    <t>__________  Жусупова Г.У.</t>
  </si>
  <si>
    <t>27</t>
  </si>
  <si>
    <t>15</t>
  </si>
  <si>
    <t>3</t>
  </si>
  <si>
    <t>31</t>
  </si>
  <si>
    <t>18</t>
  </si>
  <si>
    <t>" 03 "  январь  2024 г</t>
  </si>
  <si>
    <t>В3-4</t>
  </si>
  <si>
    <t>3,85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</si>
</sst>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00000"/>
  </numFmts>
  <fonts count="12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5"/>
      <color theme="1"/>
      <name val="Calibri"/>
      <family val="2"/>
      <charset val="204"/>
      <scheme val="minor"/>
    </font>
    <font>
      <b/>
      <sz val="6"/>
      <color theme="1"/>
      <name val="Calibri"/>
      <family val="2"/>
      <charset val="204"/>
      <scheme val="minor"/>
    </font>
    <font>
      <sz val="6"/>
      <color theme="1"/>
      <name val="Calibri"/>
      <family val="2"/>
      <charset val="204"/>
      <scheme val="minor"/>
    </font>
    <font>
      <b/>
      <sz val="8"/>
      <name val="Arial Cyr"/>
      <charset val="204"/>
    </font>
    <font>
      <b/>
      <sz val="7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164" fontId="2" fillId="0" borderId="2" xfId="0" applyNumberFormat="1" applyFont="1" applyBorder="1" applyAlignment="1">
      <alignment vertical="top" wrapText="1"/>
    </xf>
    <xf numFmtId="164" fontId="3" fillId="0" borderId="2" xfId="0" applyNumberFormat="1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vertical="top" wrapText="1"/>
    </xf>
    <xf numFmtId="0" fontId="2" fillId="0" borderId="2" xfId="0" applyFont="1" applyBorder="1"/>
    <xf numFmtId="49" fontId="2" fillId="0" borderId="2" xfId="0" applyNumberFormat="1" applyFont="1" applyBorder="1" applyAlignment="1">
      <alignment vertical="top" wrapText="1"/>
    </xf>
    <xf numFmtId="49" fontId="3" fillId="0" borderId="2" xfId="0" applyNumberFormat="1" applyFont="1" applyBorder="1" applyAlignment="1">
      <alignment vertical="top" wrapText="1"/>
    </xf>
    <xf numFmtId="49" fontId="6" fillId="0" borderId="2" xfId="0" applyNumberFormat="1" applyFont="1" applyBorder="1" applyAlignment="1">
      <alignment vertical="top" wrapText="1"/>
    </xf>
    <xf numFmtId="49" fontId="2" fillId="0" borderId="0" xfId="0" applyNumberFormat="1" applyFont="1"/>
    <xf numFmtId="0" fontId="1" fillId="0" borderId="0" xfId="0" applyFont="1" applyAlignment="1">
      <alignment horizontal="center"/>
    </xf>
    <xf numFmtId="164" fontId="5" fillId="2" borderId="2" xfId="0" applyNumberFormat="1" applyFont="1" applyFill="1" applyBorder="1" applyAlignment="1">
      <alignment vertical="top" wrapText="1"/>
    </xf>
    <xf numFmtId="49" fontId="2" fillId="0" borderId="2" xfId="0" applyNumberFormat="1" applyFont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vertical="top" wrapText="1"/>
    </xf>
    <xf numFmtId="0" fontId="7" fillId="0" borderId="0" xfId="0" applyFont="1"/>
    <xf numFmtId="0" fontId="2" fillId="0" borderId="0" xfId="0" applyFont="1" applyBorder="1"/>
    <xf numFmtId="3" fontId="2" fillId="0" borderId="0" xfId="0" applyNumberFormat="1" applyFont="1" applyBorder="1" applyAlignment="1">
      <alignment vertical="top" wrapText="1"/>
    </xf>
    <xf numFmtId="49" fontId="5" fillId="2" borderId="2" xfId="0" applyNumberFormat="1" applyFont="1" applyFill="1" applyBorder="1" applyAlignment="1">
      <alignment vertical="top" wrapText="1"/>
    </xf>
    <xf numFmtId="0" fontId="1" fillId="0" borderId="0" xfId="0" applyFont="1"/>
    <xf numFmtId="3" fontId="2" fillId="0" borderId="2" xfId="0" applyNumberFormat="1" applyFont="1" applyBorder="1" applyAlignment="1">
      <alignment horizontal="left" vertical="top" wrapText="1"/>
    </xf>
    <xf numFmtId="49" fontId="3" fillId="0" borderId="2" xfId="0" applyNumberFormat="1" applyFont="1" applyBorder="1" applyAlignment="1">
      <alignment horizontal="left" vertical="top" wrapText="1"/>
    </xf>
    <xf numFmtId="0" fontId="2" fillId="0" borderId="3" xfId="0" applyFont="1" applyBorder="1"/>
    <xf numFmtId="0" fontId="2" fillId="0" borderId="4" xfId="0" applyFont="1" applyBorder="1"/>
    <xf numFmtId="0" fontId="2" fillId="0" borderId="2" xfId="0" applyNumberFormat="1" applyFont="1" applyBorder="1" applyAlignment="1">
      <alignment horizontal="left" vertical="top" wrapText="1"/>
    </xf>
    <xf numFmtId="165" fontId="2" fillId="0" borderId="2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164" fontId="8" fillId="2" borderId="2" xfId="0" applyNumberFormat="1" applyFont="1" applyFill="1" applyBorder="1" applyAlignment="1">
      <alignment horizontal="left" vertical="top" wrapText="1"/>
    </xf>
    <xf numFmtId="164" fontId="8" fillId="2" borderId="2" xfId="0" applyNumberFormat="1" applyFont="1" applyFill="1" applyBorder="1" applyAlignment="1">
      <alignment vertical="top" wrapText="1"/>
    </xf>
    <xf numFmtId="49" fontId="8" fillId="2" borderId="2" xfId="0" applyNumberFormat="1" applyFont="1" applyFill="1" applyBorder="1" applyAlignment="1">
      <alignment vertical="top" wrapText="1"/>
    </xf>
    <xf numFmtId="0" fontId="10" fillId="0" borderId="2" xfId="0" applyFont="1" applyBorder="1"/>
    <xf numFmtId="0" fontId="9" fillId="0" borderId="2" xfId="0" applyFont="1" applyBorder="1"/>
    <xf numFmtId="49" fontId="6" fillId="0" borderId="2" xfId="0" applyNumberFormat="1" applyFont="1" applyBorder="1" applyAlignment="1">
      <alignment horizontal="left" vertical="top" wrapText="1"/>
    </xf>
    <xf numFmtId="0" fontId="11" fillId="0" borderId="5" xfId="0" applyFont="1" applyBorder="1"/>
    <xf numFmtId="49" fontId="6" fillId="0" borderId="2" xfId="0" applyNumberFormat="1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0" fillId="0" borderId="0" xfId="0" applyAlignment="1"/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457200</xdr:colOff>
      <xdr:row>38</xdr:row>
      <xdr:rowOff>19050</xdr:rowOff>
    </xdr:from>
    <xdr:to>
      <xdr:col>12</xdr:col>
      <xdr:colOff>66675</xdr:colOff>
      <xdr:row>49</xdr:row>
      <xdr:rowOff>9525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F432282F-258D-48E9-80FF-6CC59C94F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7115175"/>
          <a:ext cx="5210175" cy="156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7"/>
  <sheetViews>
    <sheetView tabSelected="1" topLeftCell="A25" zoomScaleNormal="100" workbookViewId="0">
      <selection activeCell="R43" sqref="R43"/>
    </sheetView>
  </sheetViews>
  <sheetFormatPr defaultColWidth="9.140625" defaultRowHeight="11.25" x14ac:dyDescent="0.2"/>
  <cols>
    <col min="1" max="1" width="3.42578125" style="1" customWidth="1"/>
    <col min="2" max="2" width="17.42578125" style="1" customWidth="1"/>
    <col min="3" max="3" width="11.5703125" style="1" customWidth="1"/>
    <col min="4" max="4" width="6.140625" style="1" customWidth="1"/>
    <col min="5" max="5" width="5.140625" style="1" customWidth="1"/>
    <col min="6" max="6" width="5.85546875" style="1" customWidth="1"/>
    <col min="7" max="7" width="6.5703125" style="1" customWidth="1"/>
    <col min="8" max="8" width="4.5703125" style="1" customWidth="1"/>
    <col min="9" max="9" width="9.85546875" style="1" customWidth="1"/>
    <col min="10" max="10" width="8.85546875" style="1" customWidth="1"/>
    <col min="11" max="11" width="4.28515625" style="1" customWidth="1"/>
    <col min="12" max="12" width="3.7109375" style="1" customWidth="1"/>
    <col min="13" max="13" width="3.42578125" style="1" customWidth="1"/>
    <col min="14" max="14" width="5.7109375" style="1" customWidth="1"/>
    <col min="15" max="15" width="2.85546875" style="1" customWidth="1"/>
    <col min="16" max="16" width="4.140625" style="1" customWidth="1"/>
    <col min="17" max="17" width="4" style="1" customWidth="1"/>
    <col min="18" max="18" width="8.85546875" style="1" customWidth="1"/>
    <col min="19" max="19" width="8" style="1" customWidth="1"/>
    <col min="20" max="20" width="8.5703125" style="1" customWidth="1"/>
    <col min="21" max="21" width="8.85546875" style="1" customWidth="1"/>
    <col min="22" max="16384" width="9.140625" style="1"/>
  </cols>
  <sheetData>
    <row r="1" spans="1:30" x14ac:dyDescent="0.2">
      <c r="C1" s="15" t="s">
        <v>55</v>
      </c>
    </row>
    <row r="2" spans="1:30" x14ac:dyDescent="0.2">
      <c r="C2" s="15" t="s">
        <v>83</v>
      </c>
      <c r="D2" s="26"/>
      <c r="E2" s="26"/>
      <c r="F2" s="26"/>
      <c r="G2" s="11"/>
      <c r="H2" s="11"/>
      <c r="I2" s="11"/>
    </row>
    <row r="3" spans="1:30" x14ac:dyDescent="0.2">
      <c r="C3" s="15" t="s">
        <v>131</v>
      </c>
      <c r="D3" s="11"/>
      <c r="E3" s="11"/>
      <c r="F3" s="11"/>
      <c r="G3" s="11"/>
      <c r="H3" s="11"/>
      <c r="I3" s="11"/>
    </row>
    <row r="4" spans="1:30" x14ac:dyDescent="0.2">
      <c r="C4" s="15" t="s">
        <v>137</v>
      </c>
      <c r="D4" s="11"/>
      <c r="E4" s="11"/>
      <c r="F4" s="11"/>
      <c r="G4" s="11"/>
      <c r="H4" s="11"/>
      <c r="I4" s="11"/>
    </row>
    <row r="5" spans="1:30" ht="15" x14ac:dyDescent="0.25">
      <c r="B5" s="11"/>
      <c r="C5" s="11"/>
      <c r="D5" s="11"/>
      <c r="E5" s="11"/>
      <c r="F5" s="11"/>
      <c r="G5" s="11"/>
      <c r="H5" s="11"/>
      <c r="I5" s="36" t="s">
        <v>56</v>
      </c>
      <c r="J5" s="37"/>
      <c r="K5" s="37"/>
      <c r="L5" s="37"/>
      <c r="M5" s="37"/>
      <c r="N5" s="37"/>
    </row>
    <row r="6" spans="1:30" ht="11.25" customHeight="1" x14ac:dyDescent="0.2">
      <c r="A6" s="22"/>
      <c r="B6" s="38" t="s">
        <v>0</v>
      </c>
      <c r="C6" s="38" t="s">
        <v>1</v>
      </c>
      <c r="D6" s="38" t="s">
        <v>2</v>
      </c>
      <c r="E6" s="38" t="s">
        <v>3</v>
      </c>
      <c r="F6" s="38" t="s">
        <v>4</v>
      </c>
      <c r="G6" s="38" t="s">
        <v>5</v>
      </c>
      <c r="H6" s="38" t="s">
        <v>6</v>
      </c>
      <c r="I6" s="38" t="s">
        <v>7</v>
      </c>
      <c r="J6" s="38"/>
      <c r="K6" s="38"/>
      <c r="L6" s="38"/>
      <c r="M6" s="38"/>
      <c r="N6" s="38"/>
      <c r="O6" s="38"/>
      <c r="P6" s="38"/>
      <c r="Q6" s="38"/>
      <c r="R6" s="38"/>
      <c r="S6" s="38" t="s">
        <v>17</v>
      </c>
      <c r="T6" s="38" t="s">
        <v>18</v>
      </c>
      <c r="U6" s="38" t="s">
        <v>19</v>
      </c>
    </row>
    <row r="7" spans="1:30" ht="62.25" customHeight="1" x14ac:dyDescent="0.2">
      <c r="A7" s="23"/>
      <c r="B7" s="38"/>
      <c r="C7" s="38"/>
      <c r="D7" s="38"/>
      <c r="E7" s="38"/>
      <c r="F7" s="38"/>
      <c r="G7" s="38"/>
      <c r="H7" s="38"/>
      <c r="I7" s="38"/>
      <c r="J7" s="4" t="s">
        <v>8</v>
      </c>
      <c r="K7" s="4" t="s">
        <v>9</v>
      </c>
      <c r="L7" s="4" t="s">
        <v>10</v>
      </c>
      <c r="M7" s="4" t="s">
        <v>11</v>
      </c>
      <c r="N7" s="4" t="s">
        <v>12</v>
      </c>
      <c r="O7" s="4" t="s">
        <v>13</v>
      </c>
      <c r="P7" s="4" t="s">
        <v>14</v>
      </c>
      <c r="Q7" s="4" t="s">
        <v>15</v>
      </c>
      <c r="R7" s="4" t="s">
        <v>16</v>
      </c>
      <c r="S7" s="38"/>
      <c r="T7" s="38"/>
      <c r="U7" s="38"/>
      <c r="AD7" s="1" t="s">
        <v>31</v>
      </c>
    </row>
    <row r="8" spans="1:30" ht="15" customHeight="1" x14ac:dyDescent="0.2">
      <c r="A8" s="6">
        <v>1</v>
      </c>
      <c r="B8" s="31" t="s">
        <v>84</v>
      </c>
      <c r="C8" s="2" t="s">
        <v>20</v>
      </c>
      <c r="D8" s="2" t="s">
        <v>21</v>
      </c>
      <c r="E8" s="7">
        <v>1</v>
      </c>
      <c r="F8" s="7" t="s">
        <v>107</v>
      </c>
      <c r="G8" s="2" t="s">
        <v>138</v>
      </c>
      <c r="H8" s="7">
        <v>5.91</v>
      </c>
      <c r="I8" s="25">
        <f>H8*17697*2.6</f>
        <v>271932.10200000001</v>
      </c>
      <c r="J8" s="2"/>
      <c r="K8" s="2"/>
      <c r="L8" s="9"/>
      <c r="M8" s="2"/>
      <c r="N8" s="2"/>
      <c r="O8" s="2"/>
      <c r="P8" s="2"/>
      <c r="Q8" s="2"/>
      <c r="R8" s="2">
        <f>I8*10%</f>
        <v>27193.210200000001</v>
      </c>
      <c r="S8" s="20">
        <f>I8+J8+K8+L8+M8+N8+O8+P8+Q8+R8</f>
        <v>299125.31220000004</v>
      </c>
      <c r="T8" s="20">
        <f>I8*12</f>
        <v>3263185.2240000004</v>
      </c>
      <c r="U8" s="25">
        <v>271932</v>
      </c>
    </row>
    <row r="9" spans="1:30" ht="14.25" customHeight="1" x14ac:dyDescent="0.2">
      <c r="A9" s="6">
        <v>2</v>
      </c>
      <c r="B9" s="31" t="s">
        <v>85</v>
      </c>
      <c r="C9" s="2" t="s">
        <v>24</v>
      </c>
      <c r="D9" s="2" t="s">
        <v>21</v>
      </c>
      <c r="E9" s="7" t="s">
        <v>61</v>
      </c>
      <c r="F9" s="7" t="s">
        <v>132</v>
      </c>
      <c r="G9" s="2" t="s">
        <v>37</v>
      </c>
      <c r="H9" s="7" t="s">
        <v>98</v>
      </c>
      <c r="I9" s="25">
        <f>H9*17697*2.6</f>
        <v>207515.022</v>
      </c>
      <c r="J9" s="2"/>
      <c r="K9" s="9" t="s">
        <v>97</v>
      </c>
      <c r="L9" s="5"/>
      <c r="M9" s="5"/>
      <c r="N9" s="2"/>
      <c r="O9" s="2"/>
      <c r="P9" s="2"/>
      <c r="Q9" s="2"/>
      <c r="R9" s="2">
        <f t="shared" ref="R9:R28" si="0">I9*10%</f>
        <v>20751.502200000003</v>
      </c>
      <c r="S9" s="20">
        <f>I9+K9+R9</f>
        <v>300896.52419999999</v>
      </c>
      <c r="T9" s="20">
        <f t="shared" ref="T9:T36" si="1">I9*12</f>
        <v>2490180.264</v>
      </c>
      <c r="U9" s="24">
        <v>207515</v>
      </c>
    </row>
    <row r="10" spans="1:30" ht="12.75" customHeight="1" x14ac:dyDescent="0.2">
      <c r="A10" s="6"/>
      <c r="B10" s="2"/>
      <c r="C10" s="2" t="s">
        <v>22</v>
      </c>
      <c r="D10" s="2" t="s">
        <v>23</v>
      </c>
      <c r="E10" s="7" t="s">
        <v>54</v>
      </c>
      <c r="F10" s="7" t="s">
        <v>132</v>
      </c>
      <c r="G10" s="2" t="s">
        <v>37</v>
      </c>
      <c r="H10" s="7" t="s">
        <v>98</v>
      </c>
      <c r="I10" s="25">
        <f>H10*17697*2.6*0.5</f>
        <v>103757.511</v>
      </c>
      <c r="J10" s="2"/>
      <c r="K10" s="2"/>
      <c r="L10" s="2"/>
      <c r="M10" s="9"/>
      <c r="N10" s="2"/>
      <c r="O10" s="2"/>
      <c r="P10" s="2"/>
      <c r="Q10" s="2"/>
      <c r="R10" s="2">
        <f t="shared" si="0"/>
        <v>10375.751100000001</v>
      </c>
      <c r="S10" s="20">
        <f t="shared" ref="S10:S36" si="2">I10+J10+K10+L10+M10+N10+O10+P10+Q10+R10</f>
        <v>114133.26209999999</v>
      </c>
      <c r="T10" s="20">
        <f t="shared" si="1"/>
        <v>1245090.132</v>
      </c>
      <c r="U10" s="13" t="s">
        <v>127</v>
      </c>
      <c r="W10" s="10"/>
    </row>
    <row r="11" spans="1:30" ht="15" customHeight="1" x14ac:dyDescent="0.2">
      <c r="A11" s="6">
        <v>3</v>
      </c>
      <c r="B11" s="30" t="s">
        <v>86</v>
      </c>
      <c r="C11" s="2" t="s">
        <v>22</v>
      </c>
      <c r="D11" s="2" t="s">
        <v>21</v>
      </c>
      <c r="E11" s="8" t="s">
        <v>61</v>
      </c>
      <c r="F11" s="7" t="s">
        <v>61</v>
      </c>
      <c r="G11" s="2" t="s">
        <v>70</v>
      </c>
      <c r="H11" s="7" t="s">
        <v>100</v>
      </c>
      <c r="I11" s="25">
        <f>H11*17697*2.6</f>
        <v>164723.67600000001</v>
      </c>
      <c r="J11" s="2"/>
      <c r="K11" s="2"/>
      <c r="L11" s="2"/>
      <c r="M11" s="2"/>
      <c r="N11" s="2"/>
      <c r="O11" s="2"/>
      <c r="P11" s="2"/>
      <c r="Q11" s="2"/>
      <c r="R11" s="2">
        <f t="shared" si="0"/>
        <v>16472.367600000001</v>
      </c>
      <c r="S11" s="20">
        <f t="shared" si="2"/>
        <v>181196.0436</v>
      </c>
      <c r="T11" s="20">
        <f t="shared" si="1"/>
        <v>1976684.1120000002</v>
      </c>
      <c r="U11" s="13" t="s">
        <v>126</v>
      </c>
    </row>
    <row r="12" spans="1:30" ht="14.25" customHeight="1" x14ac:dyDescent="0.2">
      <c r="A12" s="6">
        <v>4</v>
      </c>
      <c r="B12" s="30" t="s">
        <v>87</v>
      </c>
      <c r="C12" s="2" t="s">
        <v>22</v>
      </c>
      <c r="D12" s="2" t="s">
        <v>23</v>
      </c>
      <c r="E12" s="13" t="s">
        <v>61</v>
      </c>
      <c r="F12" s="7" t="s">
        <v>133</v>
      </c>
      <c r="G12" s="2" t="s">
        <v>39</v>
      </c>
      <c r="H12" s="7" t="s">
        <v>99</v>
      </c>
      <c r="I12" s="25">
        <f>H12*17697*2.6</f>
        <v>188189.89799999999</v>
      </c>
      <c r="J12" s="2"/>
      <c r="K12" s="2"/>
      <c r="L12" s="2"/>
      <c r="M12" s="32">
        <v>56456</v>
      </c>
      <c r="N12" s="2"/>
      <c r="O12" s="2"/>
      <c r="P12" s="2"/>
      <c r="Q12" s="2"/>
      <c r="R12" s="2">
        <f t="shared" si="0"/>
        <v>18818.989799999999</v>
      </c>
      <c r="S12" s="20">
        <f t="shared" si="2"/>
        <v>263464.88779999997</v>
      </c>
      <c r="T12" s="20">
        <f t="shared" si="1"/>
        <v>2258278.7759999996</v>
      </c>
      <c r="U12" s="13" t="s">
        <v>125</v>
      </c>
      <c r="AC12" s="1" t="s">
        <v>31</v>
      </c>
    </row>
    <row r="13" spans="1:30" ht="15" customHeight="1" x14ac:dyDescent="0.2">
      <c r="A13" s="6">
        <v>5</v>
      </c>
      <c r="B13" s="30" t="s">
        <v>88</v>
      </c>
      <c r="C13" s="2" t="s">
        <v>22</v>
      </c>
      <c r="D13" s="2" t="s">
        <v>23</v>
      </c>
      <c r="E13" s="13" t="s">
        <v>61</v>
      </c>
      <c r="F13" s="7" t="s">
        <v>79</v>
      </c>
      <c r="G13" s="2" t="s">
        <v>38</v>
      </c>
      <c r="H13" s="7" t="s">
        <v>101</v>
      </c>
      <c r="I13" s="25">
        <f t="shared" ref="I13:I19" si="3">H13*17697*2.6</f>
        <v>167944.53</v>
      </c>
      <c r="J13" s="2"/>
      <c r="K13" s="2"/>
      <c r="L13" s="2"/>
      <c r="M13" s="9">
        <v>58251</v>
      </c>
      <c r="N13" s="2"/>
      <c r="O13" s="2"/>
      <c r="P13" s="2"/>
      <c r="Q13" s="2"/>
      <c r="R13" s="2">
        <f t="shared" si="0"/>
        <v>16794.453000000001</v>
      </c>
      <c r="S13" s="20">
        <f t="shared" si="2"/>
        <v>242989.98300000001</v>
      </c>
      <c r="T13" s="20">
        <f t="shared" si="1"/>
        <v>2015334.3599999999</v>
      </c>
      <c r="U13" s="13" t="s">
        <v>124</v>
      </c>
    </row>
    <row r="14" spans="1:30" ht="12.75" customHeight="1" x14ac:dyDescent="0.2">
      <c r="A14" s="6">
        <v>6</v>
      </c>
      <c r="B14" s="30" t="s">
        <v>89</v>
      </c>
      <c r="C14" s="2" t="s">
        <v>22</v>
      </c>
      <c r="D14" s="2" t="s">
        <v>23</v>
      </c>
      <c r="E14" s="13" t="s">
        <v>61</v>
      </c>
      <c r="F14" s="7" t="s">
        <v>134</v>
      </c>
      <c r="G14" s="2" t="s">
        <v>67</v>
      </c>
      <c r="H14" s="7" t="s">
        <v>63</v>
      </c>
      <c r="I14" s="25">
        <f t="shared" si="3"/>
        <v>160582.57800000001</v>
      </c>
      <c r="J14" s="2" t="s">
        <v>31</v>
      </c>
      <c r="K14" s="2"/>
      <c r="L14" s="2"/>
      <c r="M14" s="2"/>
      <c r="N14" s="2"/>
      <c r="O14" s="2"/>
      <c r="P14" s="2"/>
      <c r="Q14" s="2"/>
      <c r="R14" s="2">
        <f t="shared" si="0"/>
        <v>16058.257800000001</v>
      </c>
      <c r="S14" s="20">
        <f>I14+R14</f>
        <v>176640.8358</v>
      </c>
      <c r="T14" s="20">
        <f t="shared" si="1"/>
        <v>1926990.9360000002</v>
      </c>
      <c r="U14" s="13" t="s">
        <v>123</v>
      </c>
      <c r="AA14" s="1" t="s">
        <v>31</v>
      </c>
    </row>
    <row r="15" spans="1:30" ht="12.75" customHeight="1" x14ac:dyDescent="0.2">
      <c r="A15" s="6">
        <v>7</v>
      </c>
      <c r="B15" s="30" t="s">
        <v>94</v>
      </c>
      <c r="C15" s="2" t="s">
        <v>22</v>
      </c>
      <c r="D15" s="2" t="s">
        <v>23</v>
      </c>
      <c r="E15" s="13" t="s">
        <v>61</v>
      </c>
      <c r="F15" s="7" t="s">
        <v>61</v>
      </c>
      <c r="G15" s="2" t="s">
        <v>67</v>
      </c>
      <c r="H15" s="7" t="s">
        <v>62</v>
      </c>
      <c r="I15" s="25">
        <f t="shared" si="3"/>
        <v>156901.60200000001</v>
      </c>
      <c r="J15" s="2" t="s">
        <v>31</v>
      </c>
      <c r="K15" s="2"/>
      <c r="L15" s="2"/>
      <c r="M15" s="2"/>
      <c r="N15" s="2"/>
      <c r="O15" s="2"/>
      <c r="P15" s="2"/>
      <c r="Q15" s="2"/>
      <c r="R15" s="2">
        <f t="shared" ref="R15:R17" si="4">I15*10%</f>
        <v>15690.160200000002</v>
      </c>
      <c r="S15" s="20">
        <f t="shared" ref="S15:S17" si="5">I15+R15</f>
        <v>172591.76220000003</v>
      </c>
      <c r="T15" s="20">
        <f t="shared" ref="T15:T17" si="6">I15*12</f>
        <v>1882819.2240000002</v>
      </c>
      <c r="U15" s="13" t="s">
        <v>122</v>
      </c>
    </row>
    <row r="16" spans="1:30" ht="12.75" customHeight="1" x14ac:dyDescent="0.2">
      <c r="A16" s="6">
        <v>8</v>
      </c>
      <c r="B16" s="30" t="s">
        <v>95</v>
      </c>
      <c r="C16" s="2" t="s">
        <v>22</v>
      </c>
      <c r="D16" s="2" t="s">
        <v>23</v>
      </c>
      <c r="E16" s="13" t="s">
        <v>61</v>
      </c>
      <c r="F16" s="7" t="s">
        <v>135</v>
      </c>
      <c r="G16" s="2" t="s">
        <v>52</v>
      </c>
      <c r="H16" s="7" t="s">
        <v>57</v>
      </c>
      <c r="I16" s="25">
        <f t="shared" si="3"/>
        <v>171625.50599999999</v>
      </c>
      <c r="J16" s="2" t="s">
        <v>31</v>
      </c>
      <c r="K16" s="2"/>
      <c r="L16" s="2"/>
      <c r="M16" s="2"/>
      <c r="N16" s="2"/>
      <c r="O16" s="2"/>
      <c r="P16" s="2"/>
      <c r="Q16" s="2"/>
      <c r="R16" s="2">
        <f t="shared" si="4"/>
        <v>17162.550599999999</v>
      </c>
      <c r="S16" s="20">
        <f t="shared" si="5"/>
        <v>188788.05659999998</v>
      </c>
      <c r="T16" s="20">
        <f t="shared" si="6"/>
        <v>2059506.0719999999</v>
      </c>
      <c r="U16" s="13" t="s">
        <v>68</v>
      </c>
    </row>
    <row r="17" spans="1:30" ht="12.75" customHeight="1" x14ac:dyDescent="0.2">
      <c r="A17" s="6">
        <v>9</v>
      </c>
      <c r="B17" s="30" t="s">
        <v>96</v>
      </c>
      <c r="C17" s="2" t="s">
        <v>22</v>
      </c>
      <c r="D17" s="2" t="s">
        <v>23</v>
      </c>
      <c r="E17" s="13" t="s">
        <v>61</v>
      </c>
      <c r="F17" s="7" t="s">
        <v>107</v>
      </c>
      <c r="G17" s="2" t="s">
        <v>52</v>
      </c>
      <c r="H17" s="7" t="s">
        <v>92</v>
      </c>
      <c r="I17" s="25">
        <f t="shared" si="3"/>
        <v>153220.62600000002</v>
      </c>
      <c r="J17" s="2" t="s">
        <v>31</v>
      </c>
      <c r="K17" s="2"/>
      <c r="L17" s="2"/>
      <c r="M17" s="2"/>
      <c r="N17" s="2"/>
      <c r="O17" s="2"/>
      <c r="P17" s="2"/>
      <c r="Q17" s="2"/>
      <c r="R17" s="2">
        <f t="shared" si="4"/>
        <v>15322.062600000003</v>
      </c>
      <c r="S17" s="20">
        <f t="shared" si="5"/>
        <v>168542.68860000002</v>
      </c>
      <c r="T17" s="20">
        <f t="shared" si="6"/>
        <v>1838647.5120000001</v>
      </c>
      <c r="U17" s="13" t="s">
        <v>121</v>
      </c>
    </row>
    <row r="18" spans="1:30" ht="12" customHeight="1" x14ac:dyDescent="0.2">
      <c r="A18" s="6">
        <v>10</v>
      </c>
      <c r="B18" s="30" t="s">
        <v>90</v>
      </c>
      <c r="C18" s="2" t="s">
        <v>36</v>
      </c>
      <c r="D18" s="2" t="s">
        <v>23</v>
      </c>
      <c r="E18" s="7" t="s">
        <v>61</v>
      </c>
      <c r="F18" s="7" t="s">
        <v>64</v>
      </c>
      <c r="G18" s="2" t="s">
        <v>39</v>
      </c>
      <c r="H18" s="7" t="s">
        <v>92</v>
      </c>
      <c r="I18" s="25">
        <f t="shared" si="3"/>
        <v>153220.62600000002</v>
      </c>
      <c r="J18" s="2"/>
      <c r="K18" s="2"/>
      <c r="L18" s="2"/>
      <c r="M18" s="2"/>
      <c r="N18" s="2"/>
      <c r="O18" s="2"/>
      <c r="P18" s="2"/>
      <c r="Q18" s="2"/>
      <c r="R18" s="2">
        <f t="shared" si="0"/>
        <v>15322.062600000003</v>
      </c>
      <c r="S18" s="20">
        <f t="shared" si="2"/>
        <v>168542.68860000002</v>
      </c>
      <c r="T18" s="20">
        <f t="shared" si="1"/>
        <v>1838647.5120000001</v>
      </c>
      <c r="U18" s="13" t="s">
        <v>121</v>
      </c>
    </row>
    <row r="19" spans="1:30" ht="13.5" customHeight="1" x14ac:dyDescent="0.2">
      <c r="A19" s="6">
        <v>11</v>
      </c>
      <c r="B19" s="30" t="s">
        <v>91</v>
      </c>
      <c r="C19" s="2" t="s">
        <v>35</v>
      </c>
      <c r="D19" s="2" t="s">
        <v>21</v>
      </c>
      <c r="E19" s="7" t="s">
        <v>61</v>
      </c>
      <c r="F19" s="7" t="s">
        <v>73</v>
      </c>
      <c r="G19" s="2" t="s">
        <v>41</v>
      </c>
      <c r="H19" s="7" t="s">
        <v>139</v>
      </c>
      <c r="I19" s="25">
        <f t="shared" si="3"/>
        <v>177146.97</v>
      </c>
      <c r="J19" s="2"/>
      <c r="K19" s="2"/>
      <c r="L19" s="2"/>
      <c r="M19" s="2"/>
      <c r="N19" s="2"/>
      <c r="O19" s="2"/>
      <c r="P19" s="2"/>
      <c r="Q19" s="2"/>
      <c r="R19" s="2">
        <f t="shared" si="0"/>
        <v>17714.697</v>
      </c>
      <c r="S19" s="20">
        <f t="shared" si="2"/>
        <v>194861.66700000002</v>
      </c>
      <c r="T19" s="20">
        <f t="shared" si="1"/>
        <v>2125763.64</v>
      </c>
      <c r="U19" s="13" t="s">
        <v>121</v>
      </c>
    </row>
    <row r="20" spans="1:30" ht="13.5" customHeight="1" x14ac:dyDescent="0.2">
      <c r="A20" s="6">
        <v>12</v>
      </c>
      <c r="B20" s="2" t="s">
        <v>33</v>
      </c>
      <c r="C20" s="2" t="s">
        <v>26</v>
      </c>
      <c r="D20" s="2" t="s">
        <v>23</v>
      </c>
      <c r="E20" s="7" t="s">
        <v>61</v>
      </c>
      <c r="F20" s="7" t="s">
        <v>61</v>
      </c>
      <c r="G20" s="2" t="s">
        <v>39</v>
      </c>
      <c r="H20" s="7" t="s">
        <v>57</v>
      </c>
      <c r="I20" s="13">
        <v>152760</v>
      </c>
      <c r="J20" s="2"/>
      <c r="K20" s="2"/>
      <c r="L20" s="2"/>
      <c r="M20" s="2"/>
      <c r="N20" s="2"/>
      <c r="O20" s="2"/>
      <c r="P20" s="2"/>
      <c r="Q20" s="2"/>
      <c r="R20" s="2">
        <f t="shared" si="0"/>
        <v>15276</v>
      </c>
      <c r="S20" s="20">
        <f t="shared" si="2"/>
        <v>168036</v>
      </c>
      <c r="T20" s="20">
        <f t="shared" si="1"/>
        <v>1833120</v>
      </c>
      <c r="U20" s="13">
        <v>152760</v>
      </c>
      <c r="AA20" s="1" t="s">
        <v>31</v>
      </c>
      <c r="AD20" s="1" t="s">
        <v>31</v>
      </c>
    </row>
    <row r="21" spans="1:30" ht="14.25" customHeight="1" x14ac:dyDescent="0.2">
      <c r="A21" s="6">
        <v>13</v>
      </c>
      <c r="B21" s="2" t="s">
        <v>33</v>
      </c>
      <c r="C21" s="2" t="s">
        <v>43</v>
      </c>
      <c r="D21" s="2" t="s">
        <v>23</v>
      </c>
      <c r="E21" s="7" t="s">
        <v>61</v>
      </c>
      <c r="F21" s="7" t="s">
        <v>61</v>
      </c>
      <c r="G21" s="2" t="s">
        <v>39</v>
      </c>
      <c r="H21" s="7" t="s">
        <v>53</v>
      </c>
      <c r="I21" s="13" t="s">
        <v>66</v>
      </c>
      <c r="J21" s="2"/>
      <c r="K21" s="2"/>
      <c r="L21" s="2"/>
      <c r="M21" s="2"/>
      <c r="N21" s="2"/>
      <c r="O21" s="2"/>
      <c r="P21" s="2"/>
      <c r="Q21" s="2"/>
      <c r="R21" s="2">
        <f t="shared" si="0"/>
        <v>15276</v>
      </c>
      <c r="S21" s="20">
        <f t="shared" si="2"/>
        <v>168036</v>
      </c>
      <c r="T21" s="20">
        <f t="shared" si="1"/>
        <v>1833120</v>
      </c>
      <c r="U21" s="13">
        <v>152760</v>
      </c>
    </row>
    <row r="22" spans="1:30" ht="13.5" customHeight="1" x14ac:dyDescent="0.2">
      <c r="A22" s="6">
        <v>14</v>
      </c>
      <c r="B22" s="2" t="s">
        <v>33</v>
      </c>
      <c r="C22" s="2" t="s">
        <v>69</v>
      </c>
      <c r="D22" s="2" t="s">
        <v>23</v>
      </c>
      <c r="E22" s="7" t="s">
        <v>61</v>
      </c>
      <c r="F22" s="7" t="s">
        <v>61</v>
      </c>
      <c r="G22" s="2" t="s">
        <v>39</v>
      </c>
      <c r="H22" s="7" t="s">
        <v>53</v>
      </c>
      <c r="I22" s="13" t="s">
        <v>66</v>
      </c>
      <c r="J22" s="2"/>
      <c r="K22" s="2" t="s">
        <v>31</v>
      </c>
      <c r="L22" s="2"/>
      <c r="M22" s="2"/>
      <c r="N22" s="2"/>
      <c r="O22" s="2"/>
      <c r="P22" s="2"/>
      <c r="Q22" s="2"/>
      <c r="R22" s="2">
        <f t="shared" si="0"/>
        <v>15276</v>
      </c>
      <c r="S22" s="20">
        <f>I22+R22</f>
        <v>168036</v>
      </c>
      <c r="T22" s="20">
        <f t="shared" si="1"/>
        <v>1833120</v>
      </c>
      <c r="U22" s="13" t="s">
        <v>66</v>
      </c>
    </row>
    <row r="23" spans="1:30" ht="15" customHeight="1" x14ac:dyDescent="0.2">
      <c r="A23" s="6">
        <v>15</v>
      </c>
      <c r="B23" s="2" t="s">
        <v>33</v>
      </c>
      <c r="C23" s="2" t="s">
        <v>82</v>
      </c>
      <c r="D23" s="2" t="s">
        <v>23</v>
      </c>
      <c r="E23" s="8" t="s">
        <v>61</v>
      </c>
      <c r="F23" s="7" t="s">
        <v>61</v>
      </c>
      <c r="G23" s="3" t="s">
        <v>39</v>
      </c>
      <c r="H23" s="7" t="s">
        <v>53</v>
      </c>
      <c r="I23" s="21" t="s">
        <v>66</v>
      </c>
      <c r="J23" s="2"/>
      <c r="K23" s="2"/>
      <c r="L23" s="2"/>
      <c r="M23" s="2"/>
      <c r="N23" s="2"/>
      <c r="O23" s="2"/>
      <c r="P23" s="2"/>
      <c r="Q23" s="2"/>
      <c r="R23" s="2">
        <f t="shared" si="0"/>
        <v>15276</v>
      </c>
      <c r="S23" s="20">
        <f t="shared" si="2"/>
        <v>168036</v>
      </c>
      <c r="T23" s="20">
        <f t="shared" si="1"/>
        <v>1833120</v>
      </c>
      <c r="U23" s="21" t="s">
        <v>66</v>
      </c>
    </row>
    <row r="24" spans="1:30" ht="14.25" customHeight="1" x14ac:dyDescent="0.2">
      <c r="A24" s="6">
        <v>16</v>
      </c>
      <c r="B24" s="2" t="s">
        <v>33</v>
      </c>
      <c r="C24" s="2" t="s">
        <v>71</v>
      </c>
      <c r="D24" s="2" t="s">
        <v>34</v>
      </c>
      <c r="E24" s="7" t="s">
        <v>61</v>
      </c>
      <c r="F24" s="7" t="s">
        <v>61</v>
      </c>
      <c r="G24" s="2" t="s">
        <v>39</v>
      </c>
      <c r="H24" s="7" t="s">
        <v>53</v>
      </c>
      <c r="I24" s="13" t="s">
        <v>77</v>
      </c>
      <c r="J24" s="2"/>
      <c r="K24" s="2"/>
      <c r="L24" s="2" t="s">
        <v>31</v>
      </c>
      <c r="M24" s="2"/>
      <c r="N24" s="2"/>
      <c r="O24" s="2"/>
      <c r="P24" s="2"/>
      <c r="Q24" s="2"/>
      <c r="R24" s="2">
        <f t="shared" si="0"/>
        <v>13748.400000000001</v>
      </c>
      <c r="S24" s="20">
        <f>I24+R24</f>
        <v>151232.4</v>
      </c>
      <c r="T24" s="20">
        <f t="shared" si="1"/>
        <v>1649808</v>
      </c>
      <c r="U24" s="13" t="s">
        <v>77</v>
      </c>
      <c r="AB24" s="1" t="s">
        <v>31</v>
      </c>
    </row>
    <row r="25" spans="1:30" ht="13.5" customHeight="1" x14ac:dyDescent="0.2">
      <c r="A25" s="6">
        <v>17</v>
      </c>
      <c r="B25" s="2" t="s">
        <v>33</v>
      </c>
      <c r="C25" s="2" t="s">
        <v>72</v>
      </c>
      <c r="D25" s="2" t="s">
        <v>23</v>
      </c>
      <c r="E25" s="7" t="s">
        <v>61</v>
      </c>
      <c r="F25" s="7" t="s">
        <v>64</v>
      </c>
      <c r="G25" s="2" t="s">
        <v>78</v>
      </c>
      <c r="H25" s="7" t="s">
        <v>111</v>
      </c>
      <c r="I25" s="13" t="s">
        <v>112</v>
      </c>
      <c r="J25" s="2"/>
      <c r="K25" s="2"/>
      <c r="L25" s="2" t="s">
        <v>31</v>
      </c>
      <c r="M25" s="2"/>
      <c r="N25" s="2"/>
      <c r="O25" s="2"/>
      <c r="P25" s="2"/>
      <c r="Q25" s="2"/>
      <c r="R25" s="2">
        <f t="shared" si="0"/>
        <v>18865</v>
      </c>
      <c r="S25" s="20">
        <f>I25+R25</f>
        <v>207515</v>
      </c>
      <c r="T25" s="20">
        <f t="shared" si="1"/>
        <v>2263800</v>
      </c>
      <c r="U25" s="13" t="s">
        <v>112</v>
      </c>
    </row>
    <row r="26" spans="1:30" ht="13.5" customHeight="1" x14ac:dyDescent="0.2">
      <c r="A26" s="6">
        <v>18</v>
      </c>
      <c r="B26" s="33" t="s">
        <v>102</v>
      </c>
      <c r="C26" s="2" t="s">
        <v>58</v>
      </c>
      <c r="D26" s="2"/>
      <c r="E26" s="7" t="s">
        <v>42</v>
      </c>
      <c r="F26" s="7" t="s">
        <v>61</v>
      </c>
      <c r="G26" s="2" t="s">
        <v>40</v>
      </c>
      <c r="H26" s="7" t="s">
        <v>74</v>
      </c>
      <c r="I26" s="13" t="s">
        <v>113</v>
      </c>
      <c r="J26" s="35">
        <v>5309</v>
      </c>
      <c r="K26" s="2"/>
      <c r="L26" s="2"/>
      <c r="M26" s="2"/>
      <c r="N26" s="2"/>
      <c r="O26" s="2"/>
      <c r="P26" s="2"/>
      <c r="Q26" s="2"/>
      <c r="R26" s="2">
        <f t="shared" si="0"/>
        <v>16936</v>
      </c>
      <c r="S26" s="20">
        <f t="shared" si="2"/>
        <v>191605</v>
      </c>
      <c r="T26" s="20">
        <f t="shared" si="1"/>
        <v>2032320</v>
      </c>
      <c r="U26" s="13" t="s">
        <v>120</v>
      </c>
    </row>
    <row r="27" spans="1:30" ht="13.5" customHeight="1" x14ac:dyDescent="0.2">
      <c r="A27" s="6">
        <v>19</v>
      </c>
      <c r="B27" s="33" t="s">
        <v>103</v>
      </c>
      <c r="C27" s="2" t="s">
        <v>58</v>
      </c>
      <c r="D27" s="2"/>
      <c r="E27" s="7" t="s">
        <v>61</v>
      </c>
      <c r="F27" s="7" t="s">
        <v>136</v>
      </c>
      <c r="G27" s="2" t="s">
        <v>80</v>
      </c>
      <c r="H27" s="7" t="s">
        <v>109</v>
      </c>
      <c r="I27" s="13" t="s">
        <v>114</v>
      </c>
      <c r="J27" s="35">
        <v>5309</v>
      </c>
      <c r="K27" s="2"/>
      <c r="L27" s="2"/>
      <c r="M27" s="2"/>
      <c r="N27" s="2"/>
      <c r="O27" s="2"/>
      <c r="P27" s="2"/>
      <c r="Q27" s="2"/>
      <c r="R27" s="2">
        <f t="shared" si="0"/>
        <v>11396.800000000001</v>
      </c>
      <c r="S27" s="20">
        <f t="shared" si="2"/>
        <v>130673.8</v>
      </c>
      <c r="T27" s="20">
        <f t="shared" si="1"/>
        <v>1367616</v>
      </c>
      <c r="U27" s="13" t="s">
        <v>114</v>
      </c>
    </row>
    <row r="28" spans="1:30" ht="12.75" customHeight="1" x14ac:dyDescent="0.2">
      <c r="A28" s="6">
        <v>20</v>
      </c>
      <c r="B28" s="33" t="s">
        <v>104</v>
      </c>
      <c r="C28" s="2" t="s">
        <v>58</v>
      </c>
      <c r="D28" s="2"/>
      <c r="E28" s="7" t="s">
        <v>61</v>
      </c>
      <c r="F28" s="7" t="s">
        <v>61</v>
      </c>
      <c r="G28" s="2" t="s">
        <v>80</v>
      </c>
      <c r="H28" s="7" t="s">
        <v>110</v>
      </c>
      <c r="I28" s="13" t="s">
        <v>115</v>
      </c>
      <c r="J28" s="35">
        <v>5309</v>
      </c>
      <c r="K28" s="2"/>
      <c r="L28" s="2"/>
      <c r="M28" s="2"/>
      <c r="N28" s="2"/>
      <c r="O28" s="2"/>
      <c r="P28" s="2"/>
      <c r="Q28" s="2"/>
      <c r="R28" s="2">
        <f t="shared" si="0"/>
        <v>10759.7</v>
      </c>
      <c r="S28" s="20">
        <f t="shared" si="2"/>
        <v>123665.7</v>
      </c>
      <c r="T28" s="20">
        <f t="shared" si="1"/>
        <v>1291164</v>
      </c>
      <c r="U28" s="13" t="s">
        <v>115</v>
      </c>
    </row>
    <row r="29" spans="1:30" ht="14.25" customHeight="1" x14ac:dyDescent="0.2">
      <c r="A29" s="6">
        <v>21</v>
      </c>
      <c r="B29" s="33" t="s">
        <v>105</v>
      </c>
      <c r="C29" s="2" t="s">
        <v>58</v>
      </c>
      <c r="D29" s="2"/>
      <c r="E29" s="7" t="s">
        <v>61</v>
      </c>
      <c r="F29" s="7" t="s">
        <v>61</v>
      </c>
      <c r="G29" s="2" t="s">
        <v>80</v>
      </c>
      <c r="H29" s="7" t="s">
        <v>129</v>
      </c>
      <c r="I29" s="13" t="s">
        <v>130</v>
      </c>
      <c r="J29" s="35">
        <v>5309</v>
      </c>
      <c r="K29" s="2"/>
      <c r="L29" s="2"/>
      <c r="M29" s="2"/>
      <c r="N29" s="2"/>
      <c r="O29" s="2"/>
      <c r="P29" s="2"/>
      <c r="Q29" s="2"/>
      <c r="R29" s="2">
        <f t="shared" ref="R29:R36" si="7">I29*10%</f>
        <v>9018</v>
      </c>
      <c r="S29" s="20">
        <f t="shared" si="2"/>
        <v>104507</v>
      </c>
      <c r="T29" s="20">
        <f t="shared" si="1"/>
        <v>1082160</v>
      </c>
      <c r="U29" s="21"/>
    </row>
    <row r="30" spans="1:30" ht="14.25" customHeight="1" x14ac:dyDescent="0.2">
      <c r="A30" s="6">
        <v>22</v>
      </c>
      <c r="B30" s="2" t="s">
        <v>32</v>
      </c>
      <c r="C30" s="3" t="s">
        <v>48</v>
      </c>
      <c r="D30" s="2"/>
      <c r="E30" s="7" t="s">
        <v>61</v>
      </c>
      <c r="F30" s="7" t="s">
        <v>61</v>
      </c>
      <c r="G30" s="2" t="s">
        <v>45</v>
      </c>
      <c r="H30" s="7" t="s">
        <v>44</v>
      </c>
      <c r="I30" s="13" t="s">
        <v>116</v>
      </c>
      <c r="J30" s="2"/>
      <c r="K30" s="2"/>
      <c r="L30" s="2"/>
      <c r="M30" s="2"/>
      <c r="N30" s="2"/>
      <c r="O30" s="2"/>
      <c r="P30" s="2"/>
      <c r="Q30" s="2"/>
      <c r="R30" s="2">
        <f t="shared" si="7"/>
        <v>9945.7000000000007</v>
      </c>
      <c r="S30" s="20">
        <f t="shared" si="2"/>
        <v>109402.7</v>
      </c>
      <c r="T30" s="20">
        <f t="shared" si="1"/>
        <v>1193484</v>
      </c>
      <c r="U30" s="21"/>
      <c r="AB30" s="1" t="s">
        <v>31</v>
      </c>
    </row>
    <row r="31" spans="1:30" ht="15" customHeight="1" x14ac:dyDescent="0.2">
      <c r="A31" s="6">
        <v>23</v>
      </c>
      <c r="B31" s="2" t="s">
        <v>32</v>
      </c>
      <c r="C31" s="3" t="s">
        <v>28</v>
      </c>
      <c r="D31" s="2"/>
      <c r="E31" s="7" t="s">
        <v>54</v>
      </c>
      <c r="F31" s="7" t="s">
        <v>61</v>
      </c>
      <c r="G31" s="2" t="s">
        <v>46</v>
      </c>
      <c r="H31" s="7" t="s">
        <v>44</v>
      </c>
      <c r="I31" s="13" t="s">
        <v>117</v>
      </c>
      <c r="J31" s="9"/>
      <c r="K31" s="2"/>
      <c r="L31" s="2"/>
      <c r="M31" s="2"/>
      <c r="N31" s="2"/>
      <c r="O31" s="2"/>
      <c r="P31" s="2"/>
      <c r="Q31" s="2"/>
      <c r="R31" s="2">
        <f t="shared" si="7"/>
        <v>4972.8</v>
      </c>
      <c r="S31" s="20">
        <f t="shared" si="2"/>
        <v>54700.800000000003</v>
      </c>
      <c r="T31" s="20">
        <f t="shared" si="1"/>
        <v>596736</v>
      </c>
      <c r="U31" s="21"/>
    </row>
    <row r="32" spans="1:30" ht="12" customHeight="1" x14ac:dyDescent="0.2">
      <c r="A32" s="6">
        <v>25</v>
      </c>
      <c r="B32" s="2" t="s">
        <v>32</v>
      </c>
      <c r="C32" s="3" t="s">
        <v>27</v>
      </c>
      <c r="D32" s="2"/>
      <c r="E32" s="7">
        <v>1</v>
      </c>
      <c r="F32" s="7" t="s">
        <v>61</v>
      </c>
      <c r="G32" s="2" t="s">
        <v>46</v>
      </c>
      <c r="H32" s="7" t="s">
        <v>44</v>
      </c>
      <c r="I32" s="13" t="s">
        <v>118</v>
      </c>
      <c r="J32" s="9"/>
      <c r="K32" s="2"/>
      <c r="L32" s="2"/>
      <c r="M32" s="2"/>
      <c r="N32" s="2"/>
      <c r="O32" s="2"/>
      <c r="P32" s="2"/>
      <c r="Q32" s="2"/>
      <c r="R32" s="2">
        <f t="shared" si="7"/>
        <v>9945.9000000000015</v>
      </c>
      <c r="S32" s="20">
        <f t="shared" si="2"/>
        <v>109404.9</v>
      </c>
      <c r="T32" s="20">
        <f t="shared" si="1"/>
        <v>1193508</v>
      </c>
      <c r="U32" s="21"/>
    </row>
    <row r="33" spans="1:27" ht="15.75" customHeight="1" x14ac:dyDescent="0.2">
      <c r="A33" s="6">
        <v>26</v>
      </c>
      <c r="B33" s="33" t="s">
        <v>106</v>
      </c>
      <c r="C33" s="3" t="s">
        <v>29</v>
      </c>
      <c r="D33" s="2"/>
      <c r="E33" s="7" t="s">
        <v>42</v>
      </c>
      <c r="F33" s="7" t="s">
        <v>93</v>
      </c>
      <c r="G33" s="2" t="s">
        <v>76</v>
      </c>
      <c r="H33" s="7" t="s">
        <v>75</v>
      </c>
      <c r="I33" s="13" t="s">
        <v>81</v>
      </c>
      <c r="J33" s="34" t="s">
        <v>60</v>
      </c>
      <c r="K33" s="2"/>
      <c r="L33" s="2"/>
      <c r="M33" s="2"/>
      <c r="N33" s="2"/>
      <c r="O33" s="2"/>
      <c r="P33" s="2"/>
      <c r="Q33" s="2"/>
      <c r="R33" s="2">
        <f t="shared" si="7"/>
        <v>12755.2</v>
      </c>
      <c r="S33" s="20">
        <f t="shared" si="2"/>
        <v>148270.20000000001</v>
      </c>
      <c r="T33" s="20">
        <f t="shared" si="1"/>
        <v>1530624</v>
      </c>
      <c r="U33" s="21" t="s">
        <v>119</v>
      </c>
    </row>
    <row r="34" spans="1:27" ht="15.75" customHeight="1" x14ac:dyDescent="0.2">
      <c r="A34" s="6">
        <v>27</v>
      </c>
      <c r="B34" s="33" t="s">
        <v>108</v>
      </c>
      <c r="C34" s="3" t="s">
        <v>29</v>
      </c>
      <c r="D34" s="2"/>
      <c r="E34" s="7" t="s">
        <v>42</v>
      </c>
      <c r="F34" s="7" t="s">
        <v>65</v>
      </c>
      <c r="G34" s="2" t="s">
        <v>47</v>
      </c>
      <c r="H34" s="7" t="s">
        <v>44</v>
      </c>
      <c r="I34" s="13" t="s">
        <v>81</v>
      </c>
      <c r="J34" s="34" t="s">
        <v>60</v>
      </c>
      <c r="K34" s="2"/>
      <c r="L34" s="2"/>
      <c r="M34" s="2"/>
      <c r="N34" s="2"/>
      <c r="O34" s="2"/>
      <c r="P34" s="2"/>
      <c r="Q34" s="2"/>
      <c r="R34" s="2">
        <f t="shared" ref="R34" si="8">I34*10%</f>
        <v>12755.2</v>
      </c>
      <c r="S34" s="20">
        <f t="shared" ref="S34" si="9">I34+J34+K34+L34+M34+N34+O34+P34+Q34+R34</f>
        <v>148270.20000000001</v>
      </c>
      <c r="T34" s="20">
        <f t="shared" ref="T34" si="10">I34*12</f>
        <v>1530624</v>
      </c>
      <c r="U34" s="21" t="s">
        <v>119</v>
      </c>
    </row>
    <row r="35" spans="1:27" ht="14.25" customHeight="1" x14ac:dyDescent="0.2">
      <c r="A35" s="6">
        <v>28</v>
      </c>
      <c r="B35" s="2" t="s">
        <v>33</v>
      </c>
      <c r="C35" s="3" t="s">
        <v>25</v>
      </c>
      <c r="D35" s="2"/>
      <c r="E35" s="7" t="s">
        <v>54</v>
      </c>
      <c r="F35" s="7" t="s">
        <v>61</v>
      </c>
      <c r="G35" s="2" t="s">
        <v>49</v>
      </c>
      <c r="H35" s="7" t="s">
        <v>44</v>
      </c>
      <c r="I35" s="13">
        <v>85035</v>
      </c>
      <c r="J35" s="34"/>
      <c r="K35" s="2"/>
      <c r="L35" s="2"/>
      <c r="M35" s="2"/>
      <c r="N35" s="2"/>
      <c r="O35" s="2"/>
      <c r="P35" s="2"/>
      <c r="Q35" s="2"/>
      <c r="R35" s="2">
        <f t="shared" si="7"/>
        <v>8503.5</v>
      </c>
      <c r="S35" s="20">
        <f t="shared" si="2"/>
        <v>93538.5</v>
      </c>
      <c r="T35" s="20">
        <f t="shared" si="1"/>
        <v>1020420</v>
      </c>
      <c r="U35" s="21"/>
      <c r="AA35" s="1" t="s">
        <v>31</v>
      </c>
    </row>
    <row r="36" spans="1:27" ht="15" customHeight="1" x14ac:dyDescent="0.2">
      <c r="A36" s="6">
        <v>29</v>
      </c>
      <c r="B36" s="2" t="s">
        <v>33</v>
      </c>
      <c r="C36" s="3" t="s">
        <v>51</v>
      </c>
      <c r="D36" s="2"/>
      <c r="E36" s="7">
        <v>1</v>
      </c>
      <c r="F36" s="7" t="s">
        <v>61</v>
      </c>
      <c r="G36" s="2" t="s">
        <v>50</v>
      </c>
      <c r="H36" s="7" t="s">
        <v>44</v>
      </c>
      <c r="I36" s="13">
        <v>85035</v>
      </c>
      <c r="J36" s="34" t="s">
        <v>59</v>
      </c>
      <c r="K36" s="2"/>
      <c r="L36" s="2"/>
      <c r="M36" s="2"/>
      <c r="N36" s="2"/>
      <c r="O36" s="2"/>
      <c r="P36" s="2"/>
      <c r="Q36" s="2"/>
      <c r="R36" s="2">
        <f t="shared" si="7"/>
        <v>8503.5</v>
      </c>
      <c r="S36" s="20">
        <f t="shared" si="2"/>
        <v>98847.5</v>
      </c>
      <c r="T36" s="20">
        <f t="shared" si="1"/>
        <v>1020420</v>
      </c>
      <c r="U36" s="21"/>
    </row>
    <row r="37" spans="1:27" x14ac:dyDescent="0.2">
      <c r="A37" s="6"/>
      <c r="B37" s="12" t="s">
        <v>30</v>
      </c>
      <c r="C37" s="12"/>
      <c r="D37" s="12"/>
      <c r="E37" s="14" t="s">
        <v>128</v>
      </c>
      <c r="F37" s="12"/>
      <c r="G37" s="12"/>
      <c r="H37" s="12"/>
      <c r="I37" s="27">
        <f>SUM(I8:I36)</f>
        <v>2399590.6469999999</v>
      </c>
      <c r="J37" s="28">
        <f>SUM(J23:J36)</f>
        <v>21236</v>
      </c>
      <c r="K37" s="18"/>
      <c r="L37" s="18"/>
      <c r="M37" s="18"/>
      <c r="N37" s="29"/>
      <c r="O37" s="18"/>
      <c r="P37" s="18"/>
      <c r="Q37" s="18"/>
      <c r="R37" s="29">
        <f>SUM(R8:R36)</f>
        <v>416885.76470000006</v>
      </c>
      <c r="S37" s="29">
        <f>SUM(S8:S36)</f>
        <v>4815551.411700001</v>
      </c>
      <c r="T37" s="29">
        <f>SUM(T8:T36)</f>
        <v>50026291.764000006</v>
      </c>
      <c r="U37" s="29">
        <f>SUM(U8:U36)</f>
        <v>784967</v>
      </c>
    </row>
    <row r="38" spans="1:27" x14ac:dyDescent="0.2">
      <c r="S38" s="16"/>
      <c r="T38" s="17"/>
      <c r="U38" s="16"/>
      <c r="W38" s="10"/>
    </row>
    <row r="39" spans="1:27" x14ac:dyDescent="0.2">
      <c r="S39" s="16"/>
      <c r="T39" s="17"/>
      <c r="U39" s="16"/>
    </row>
    <row r="40" spans="1:27" x14ac:dyDescent="0.2">
      <c r="B40" s="19"/>
      <c r="C40" s="19"/>
      <c r="D40" s="19"/>
    </row>
    <row r="41" spans="1:27" x14ac:dyDescent="0.2">
      <c r="B41" s="19"/>
      <c r="C41" s="19"/>
      <c r="D41" s="19"/>
      <c r="Z41" s="10"/>
    </row>
    <row r="43" spans="1:27" x14ac:dyDescent="0.2">
      <c r="M43" s="1" t="s">
        <v>31</v>
      </c>
    </row>
    <row r="45" spans="1:27" x14ac:dyDescent="0.2">
      <c r="D45" s="1" t="s">
        <v>31</v>
      </c>
    </row>
    <row r="47" spans="1:27" x14ac:dyDescent="0.2">
      <c r="X47" s="1">
        <v>24</v>
      </c>
    </row>
  </sheetData>
  <mergeCells count="13">
    <mergeCell ref="T6:T7"/>
    <mergeCell ref="U6:U7"/>
    <mergeCell ref="S6:S7"/>
    <mergeCell ref="G6:G7"/>
    <mergeCell ref="H6:H7"/>
    <mergeCell ref="I6:I7"/>
    <mergeCell ref="J6:R6"/>
    <mergeCell ref="I5:N5"/>
    <mergeCell ref="B6:B7"/>
    <mergeCell ref="C6:C7"/>
    <mergeCell ref="D6:D7"/>
    <mergeCell ref="E6:E7"/>
    <mergeCell ref="F6:F7"/>
  </mergeCells>
  <phoneticPr fontId="3" type="noConversion"/>
  <pageMargins left="0.19680555555555557" right="0.19680555555555557" top="0.39361111111111113" bottom="0.39361111111111113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2023г</vt:lpstr>
      <vt:lpstr>'2023г'!Область_печати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Салтанат</dc:creator>
  <cp:lastModifiedBy>User</cp:lastModifiedBy>
  <cp:lastPrinted>2024-03-26T12:29:59Z</cp:lastPrinted>
  <dcterms:created xsi:type="dcterms:W3CDTF">2023-01-04T10:09:10Z</dcterms:created>
  <dcterms:modified xsi:type="dcterms:W3CDTF">2026-09-09T11:10:16Z</dcterms:modified>
</cp:coreProperties>
</file>